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/>
  <mc:AlternateContent xmlns:mc="http://schemas.openxmlformats.org/markup-compatibility/2006">
    <mc:Choice Requires="x15">
      <x15ac:absPath xmlns:x15ac="http://schemas.microsoft.com/office/spreadsheetml/2010/11/ac" url="C:\Users\busek.PVL\Downloads\"/>
    </mc:Choice>
  </mc:AlternateContent>
  <xr:revisionPtr revIDLastSave="0" documentId="13_ncr:1_{3D987958-7AF9-4EC1-8976-1929368410AB}" xr6:coauthVersionLast="47" xr6:coauthVersionMax="47" xr10:uidLastSave="{00000000-0000-0000-0000-000000000000}"/>
  <bookViews>
    <workbookView xWindow="16080" yWindow="-120" windowWidth="38640" windowHeight="21390" firstSheet="3" activeTab="3" xr2:uid="{00000000-000D-0000-FFFF-FFFF00000000}"/>
  </bookViews>
  <sheets>
    <sheet name="Úvodní list" sheetId="1" r:id="rId1"/>
    <sheet name="Rekapitulace" sheetId="2" r:id="rId2"/>
    <sheet name="Hlavní objekt" sheetId="3" r:id="rId3"/>
    <sheet name="Vedlejší náklady" sheetId="4" r:id="rId4"/>
    <sheet name="Nastavení" sheetId="5" state="hidden" r:id="rId5"/>
  </sheets>
  <definedNames>
    <definedName name="MIN_CENA_STERKOPISEK">Nastavení!$B$1</definedName>
    <definedName name="_xlnm.Print_Titles" localSheetId="2">'Hlavní objekt'!$1:$11</definedName>
    <definedName name="_xlnm.Print_Titles" localSheetId="1">Rekapitulace!$9:$11</definedName>
    <definedName name="_xlnm.Print_Titles" localSheetId="3">'Vedlejší náklady'!$9:$11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4" l="1"/>
  <c r="G17" i="4"/>
  <c r="G16" i="4"/>
  <c r="G15" i="4"/>
  <c r="G14" i="4"/>
  <c r="G13" i="4"/>
  <c r="C7" i="4"/>
  <c r="F6" i="4"/>
  <c r="C6" i="4"/>
  <c r="F5" i="4"/>
  <c r="C5" i="4"/>
  <c r="C2" i="4"/>
  <c r="G14" i="3"/>
  <c r="G13" i="3" s="1"/>
  <c r="G12" i="3" s="1"/>
  <c r="G14" i="2" s="1"/>
  <c r="C7" i="3"/>
  <c r="F6" i="3"/>
  <c r="C6" i="3"/>
  <c r="F5" i="3"/>
  <c r="C5" i="3"/>
  <c r="C2" i="3"/>
  <c r="C7" i="2"/>
  <c r="F6" i="2"/>
  <c r="C6" i="2"/>
  <c r="F5" i="2"/>
  <c r="C5" i="2"/>
  <c r="C2" i="2"/>
  <c r="A19" i="1"/>
  <c r="C17" i="1"/>
  <c r="C16" i="1" s="1"/>
  <c r="C11" i="1" s="1"/>
  <c r="G12" i="4" l="1"/>
  <c r="G15" i="2" s="1"/>
  <c r="G13" i="2" s="1"/>
  <c r="C10" i="1" s="1"/>
  <c r="C12" i="1" s="1"/>
</calcChain>
</file>

<file path=xl/sharedStrings.xml><?xml version="1.0" encoding="utf-8"?>
<sst xmlns="http://schemas.openxmlformats.org/spreadsheetml/2006/main" count="120" uniqueCount="69">
  <si>
    <t>ÚVODNÍ LIST</t>
  </si>
  <si>
    <t xml:space="preserve">Stavba:   </t>
  </si>
  <si>
    <t xml:space="preserve">Vltava, ř.km 238,400-239,600, Č.Budějovice - odstranění nánosů - OPŠ 09/2024 </t>
  </si>
  <si>
    <t>Objednatel:</t>
  </si>
  <si>
    <t>Povodí Vltavy, státní podnik</t>
  </si>
  <si>
    <t>Zhotovitel:</t>
  </si>
  <si>
    <t>Zpracoval:</t>
  </si>
  <si>
    <t>Projektant:</t>
  </si>
  <si>
    <t>Ing. Pavel Filip</t>
  </si>
  <si>
    <t>Datum:</t>
  </si>
  <si>
    <t>Celková cena díla</t>
  </si>
  <si>
    <t>Předpokládaná cena za všechen vyzískaný materiál</t>
  </si>
  <si>
    <t>Celková nabídková cena</t>
  </si>
  <si>
    <t>Výzisky</t>
  </si>
  <si>
    <t>Štěrkopísek</t>
  </si>
  <si>
    <t xml:space="preserve"> - množství (m3)</t>
  </si>
  <si>
    <t>- cena za m³</t>
  </si>
  <si>
    <t>Poznámka:
Dodavatel musí vyplnit všechny žlutě podbarvené buňky.
Dodavatel nesmí upravovat jiné než žlutě podbarvené buňky</t>
  </si>
  <si>
    <t xml:space="preserve">ROZPOČET - REKAPITULACE </t>
  </si>
  <si>
    <t>Stavba:</t>
  </si>
  <si>
    <t xml:space="preserve">Objednatel:   </t>
  </si>
  <si>
    <t xml:space="preserve">Zpracoval: </t>
  </si>
  <si>
    <t xml:space="preserve">Zhotovitel:   </t>
  </si>
  <si>
    <t xml:space="preserve">Datum: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</si>
  <si>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</si>
  <si>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</si>
  <si>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</si>
  <si>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</si>
  <si>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</si>
  <si>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</si>
  <si>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</si>
  <si>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</si>
  <si>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</si>
  <si>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</si>
  <si>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</si>
  <si>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</si>
  <si>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</si>
  <si>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</si>
  <si>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R</t>
  </si>
  <si>
    <t xml:space="preserve">Rekapitulace   </t>
  </si>
  <si>
    <t>01</t>
  </si>
  <si>
    <t xml:space="preserve">Hlavní objekt   </t>
  </si>
  <si>
    <t>kpl</t>
  </si>
  <si>
    <t>R2</t>
  </si>
  <si>
    <t xml:space="preserve">Vedlejší rozpočtové náklady   </t>
  </si>
  <si>
    <t>ROZPOČET - HLAVNÍ OBJEKT</t>
  </si>
  <si>
    <t>8</t>
  </si>
  <si>
    <t>HSV</t>
  </si>
  <si>
    <t xml:space="preserve">Práce a dodávky HSV   </t>
  </si>
  <si>
    <t xml:space="preserve">Zemní práce   </t>
  </si>
  <si>
    <t>Odtěžení nánosů - Odtěžení nánosů z koryta toku včetně urovnání dna v dotčené lokalitě</t>
  </si>
  <si>
    <t>m3</t>
  </si>
  <si>
    <t>viz příloha D.1, D.2</t>
  </si>
  <si>
    <t>Vyhrazená změna závazku:</t>
  </si>
  <si>
    <t>Tato položka je předmětem vyhrazené změny závazku dle §100 odst. 1 ZZVZ.</t>
  </si>
  <si>
    <t>ROZPOČET - VEDLEJŠÍ NÁKLADY</t>
  </si>
  <si>
    <t>VRN</t>
  </si>
  <si>
    <t>Zařízení staveniště - zřízení, provoz a odstranění včetně nutných poplatků a opatření. Zabezpečení a označení staveniště proti přístupu nepovolaných osob. Zajištění, provoz a údržba všech případných deponií a mezideponií a dočasných komunikací včetně uvedení dotčených ploch do původního stavu. Odvoz a likvidace odpadu ze stavby. Opatření k zamezení vyvážení nečistot ze staveniště a čištění veřejných komunikací znečištěných pojezdem stavební techniky. DIO. Opatření proti úniku ropných látek</t>
  </si>
  <si>
    <t>02</t>
  </si>
  <si>
    <t xml:space="preserve">Geodetické práce - Veškeré geodetické práce spojené s vytyčením stavby, hranic pozemků a jejich údržby po dobu stavby. Geodetické práce nutné pro stanovení kubatur provedených zemních prací včetně výpočtů kubatur (zaměření dna po ukončení stavebních prací ).   </t>
  </si>
  <si>
    <t>03</t>
  </si>
  <si>
    <t>Dokumentace skutečného provedení stavby - 1 paré + 1 v elektronické formě</t>
  </si>
  <si>
    <t>04</t>
  </si>
  <si>
    <t>Povodňový plán</t>
  </si>
  <si>
    <t>05</t>
  </si>
  <si>
    <t>Havarijní plán</t>
  </si>
  <si>
    <t>06</t>
  </si>
  <si>
    <t xml:space="preserve">Zajištění opatření vyplývajících z plánu BOZP   </t>
  </si>
  <si>
    <t>Minimáln cena za m3: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</si>
</sst>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\ &quot;Kč&quot;"/>
    <numFmt numFmtId="166" formatCode="0.000"/>
  </numFmts>
  <fonts count="24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i/>
      <sz val="8"/>
      <name val="Arial CE"/>
      <charset val="238"/>
    </font>
    <font>
      <sz val="8"/>
      <name val="Arial CE"/>
      <family val="2"/>
    </font>
    <font>
      <sz val="11"/>
      <name val="Arial CE"/>
      <family val="2"/>
      <charset val="238"/>
    </font>
    <font>
      <i/>
      <sz val="11"/>
      <color rgb="FF000000"/>
      <name val="Arial"/>
      <family val="2"/>
      <charset val="238"/>
    </font>
    <font>
      <b/>
      <sz val="12"/>
      <name val="Arial CE"/>
      <charset val="238"/>
    </font>
    <font>
      <sz val="12"/>
      <name val="MS Sans Serif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MS Sans Serif"/>
      <charset val="1"/>
    </font>
    <font>
      <i/>
      <sz val="8"/>
      <color rgb="FFA6A6A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  <protection locked="0"/>
    </xf>
    <xf numFmtId="0" fontId="11" fillId="0" borderId="0"/>
    <xf numFmtId="9" fontId="22" fillId="0" borderId="0"/>
  </cellStyleXfs>
  <cellXfs count="110">
    <xf numFmtId="0" fontId="0" fillId="0" borderId="0" xfId="0" applyAlignment="1"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49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65" fontId="19" fillId="0" borderId="3" xfId="0" applyNumberFormat="1" applyFont="1" applyBorder="1" applyAlignment="1" applyProtection="1">
      <alignment vertical="center"/>
    </xf>
    <xf numFmtId="165" fontId="18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66" fontId="19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14" fillId="0" borderId="0" xfId="0" applyFont="1" applyAlignment="1" applyProtection="1">
      <alignment vertical="center"/>
    </xf>
    <xf numFmtId="14" fontId="17" fillId="0" borderId="0" xfId="0" applyNumberFormat="1" applyFont="1" applyAlignment="1" applyProtection="1">
      <alignment horizontal="left" vertical="center"/>
    </xf>
    <xf numFmtId="39" fontId="1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164" fontId="7" fillId="0" borderId="0" xfId="0" applyNumberFormat="1" applyFont="1" applyAlignment="1" applyProtection="1">
      <alignment horizontal="right"/>
    </xf>
    <xf numFmtId="39" fontId="7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wrapText="1"/>
    </xf>
    <xf numFmtId="0" fontId="5" fillId="0" borderId="1" xfId="0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/>
    </xf>
    <xf numFmtId="39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wrapText="1"/>
    </xf>
    <xf numFmtId="164" fontId="8" fillId="0" borderId="0" xfId="0" applyNumberFormat="1" applyFont="1" applyAlignment="1" applyProtection="1">
      <alignment horizontal="right"/>
    </xf>
    <xf numFmtId="39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/>
      <protection locked="0"/>
    </xf>
    <xf numFmtId="37" fontId="7" fillId="0" borderId="0" xfId="0" applyNumberFormat="1" applyFont="1" applyAlignment="1" applyProtection="1">
      <alignment horizontal="right"/>
    </xf>
    <xf numFmtId="37" fontId="9" fillId="0" borderId="0" xfId="0" applyNumberFormat="1" applyFont="1" applyAlignment="1" applyProtection="1">
      <alignment horizontal="right"/>
    </xf>
    <xf numFmtId="0" fontId="9" fillId="0" borderId="0" xfId="0" applyFont="1" applyAlignment="1" applyProtection="1">
      <alignment horizontal="left" wrapText="1"/>
    </xf>
    <xf numFmtId="164" fontId="9" fillId="0" borderId="0" xfId="0" applyNumberFormat="1" applyFont="1" applyAlignment="1" applyProtection="1">
      <alignment horizontal="right"/>
    </xf>
    <xf numFmtId="39" fontId="9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 applyProtection="1">
      <alignment horizontal="right" vertical="center"/>
    </xf>
    <xf numFmtId="39" fontId="5" fillId="0" borderId="1" xfId="0" applyNumberFormat="1" applyFont="1" applyBorder="1" applyAlignment="1" applyProtection="1">
      <alignment horizontal="right" vertical="center"/>
    </xf>
    <xf numFmtId="37" fontId="5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39" fontId="5" fillId="0" borderId="0" xfId="0" applyNumberFormat="1" applyFont="1" applyAlignment="1" applyProtection="1">
      <alignment horizontal="right" vertical="center"/>
    </xf>
    <xf numFmtId="37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</xf>
    <xf numFmtId="37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164" fontId="7" fillId="0" borderId="0" xfId="0" applyNumberFormat="1" applyFont="1" applyAlignment="1" applyProtection="1">
      <alignment horizontal="right" vertical="center"/>
    </xf>
    <xf numFmtId="39" fontId="7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7" fontId="5" fillId="0" borderId="1" xfId="0" applyNumberFormat="1" applyFont="1" applyBorder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0" fontId="23" fillId="0" borderId="0" xfId="0" applyFont="1" applyAlignment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9" fontId="16" fillId="4" borderId="7" xfId="2" applyFont="1" applyFill="1" applyBorder="1" applyAlignment="1">
      <alignment horizontal="left" vertical="center" wrapText="1"/>
    </xf>
    <xf numFmtId="0" fontId="0" fillId="0" borderId="6" xfId="0" applyBorder="1" applyAlignment="1" applyProtection="1"/>
    <xf numFmtId="0" fontId="19" fillId="0" borderId="3" xfId="0" applyFont="1" applyBorder="1" applyAlignment="1" applyProtection="1">
      <alignment horizontal="left" vertical="center"/>
    </xf>
    <xf numFmtId="0" fontId="0" fillId="0" borderId="8" xfId="0" applyBorder="1" applyAlignment="1" applyProtection="1"/>
    <xf numFmtId="165" fontId="19" fillId="3" borderId="3" xfId="0" applyNumberFormat="1" applyFont="1" applyFill="1" applyBorder="1" applyAlignment="1">
      <alignment horizontal="right" vertical="center"/>
      <protection locked="0"/>
    </xf>
    <xf numFmtId="0" fontId="0" fillId="0" borderId="7" xfId="0" applyBorder="1" applyAlignment="1">
      <protection locked="0"/>
    </xf>
    <xf numFmtId="0" fontId="14" fillId="3" borderId="0" xfId="0" applyFont="1" applyFill="1" applyAlignment="1">
      <alignment horizontal="left" vertical="center"/>
      <protection locked="0"/>
    </xf>
    <xf numFmtId="0" fontId="0" fillId="0" borderId="0" xfId="0" applyAlignment="1">
      <protection locked="0"/>
    </xf>
    <xf numFmtId="0" fontId="14" fillId="0" borderId="0" xfId="0" applyFont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left" vertical="center"/>
    </xf>
    <xf numFmtId="49" fontId="20" fillId="4" borderId="4" xfId="2" applyNumberFormat="1" applyFont="1" applyFill="1" applyBorder="1" applyAlignment="1">
      <alignment horizontal="left" vertical="center" wrapText="1"/>
    </xf>
    <xf numFmtId="0" fontId="0" fillId="0" borderId="5" xfId="0" applyBorder="1" applyAlignment="1" applyProtection="1"/>
    <xf numFmtId="14" fontId="14" fillId="3" borderId="0" xfId="0" applyNumberFormat="1" applyFont="1" applyFill="1" applyAlignment="1">
      <alignment horizontal="left" vertical="center"/>
      <protection locked="0"/>
    </xf>
    <xf numFmtId="0" fontId="18" fillId="0" borderId="3" xfId="0" applyFont="1" applyBorder="1" applyAlignment="1" applyProtection="1">
      <alignment horizontal="left" vertical="center"/>
    </xf>
    <xf numFmtId="49" fontId="19" fillId="0" borderId="4" xfId="0" applyNumberFormat="1" applyFont="1" applyBorder="1" applyAlignment="1" applyProtection="1">
      <alignment horizontal="left" vertical="center"/>
    </xf>
    <xf numFmtId="0" fontId="19" fillId="0" borderId="3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5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workbookViewId="0">
      <selection sqref="A1:C1"/>
    </sheetView>
  </sheetViews>
  <sheetFormatPr defaultColWidth="8.83203125" defaultRowHeight="10.5"/>
  <cols>
    <col min="1" max="1" width="17.83203125" style="31" customWidth="1"/>
    <col min="2" max="2" width="69.83203125" style="31" customWidth="1"/>
    <col min="3" max="3" width="25.83203125" style="31" customWidth="1"/>
    <col min="4" max="5" width="8.83203125" style="31" customWidth="1"/>
    <col min="6" max="16384" width="8.83203125" style="31"/>
  </cols>
  <sheetData>
    <row r="1" spans="1:8" s="26" customFormat="1" ht="30" customHeight="1">
      <c r="A1" s="82" t="s">
        <v>0</v>
      </c>
      <c r="B1" s="83"/>
      <c r="C1" s="83"/>
      <c r="D1" s="25"/>
      <c r="E1" s="25"/>
      <c r="F1" s="25"/>
      <c r="G1" s="25"/>
      <c r="H1" s="25"/>
    </row>
    <row r="2" spans="1:8" s="28" customFormat="1" ht="30" customHeight="1">
      <c r="A2" s="27" t="s">
        <v>1</v>
      </c>
      <c r="B2" s="94" t="s">
        <v>2</v>
      </c>
      <c r="C2" s="85"/>
    </row>
    <row r="3" spans="1:8" s="28" customFormat="1" ht="30" customHeight="1">
      <c r="A3" s="27" t="s">
        <v>3</v>
      </c>
      <c r="B3" s="84" t="s">
        <v>4</v>
      </c>
      <c r="C3" s="85"/>
    </row>
    <row r="4" spans="1:8" s="28" customFormat="1" ht="30" customHeight="1">
      <c r="A4" s="27" t="s">
        <v>5</v>
      </c>
      <c r="B4" s="92"/>
      <c r="C4" s="93"/>
    </row>
    <row r="5" spans="1:8" s="28" customFormat="1" ht="30" customHeight="1">
      <c r="A5" s="27"/>
      <c r="B5" s="84"/>
      <c r="C5" s="85"/>
    </row>
    <row r="6" spans="1:8" s="28" customFormat="1" ht="30" customHeight="1">
      <c r="A6" s="27" t="s">
        <v>6</v>
      </c>
      <c r="B6" s="92"/>
      <c r="C6" s="93"/>
    </row>
    <row r="7" spans="1:8" s="28" customFormat="1" ht="30" customHeight="1">
      <c r="A7" s="27" t="s">
        <v>7</v>
      </c>
      <c r="B7" s="84" t="s">
        <v>8</v>
      </c>
      <c r="C7" s="85"/>
    </row>
    <row r="8" spans="1:8" s="28" customFormat="1" ht="30" customHeight="1">
      <c r="A8" s="27" t="s">
        <v>9</v>
      </c>
      <c r="B8" s="98"/>
      <c r="C8" s="93"/>
    </row>
    <row r="9" spans="1:8" s="28" customFormat="1" ht="30" customHeight="1">
      <c r="A9" s="27"/>
      <c r="B9" s="84"/>
      <c r="C9" s="85"/>
    </row>
    <row r="10" spans="1:8" s="28" customFormat="1" ht="30" customHeight="1">
      <c r="A10" s="88" t="s">
        <v>10</v>
      </c>
      <c r="B10" s="89"/>
      <c r="C10" s="29">
        <f>Rekapitulace!G13</f>
        <v>0</v>
      </c>
    </row>
    <row r="11" spans="1:8" s="28" customFormat="1" ht="30" customHeight="1">
      <c r="A11" s="101" t="s">
        <v>11</v>
      </c>
      <c r="B11" s="89"/>
      <c r="C11" s="29">
        <f>C16</f>
        <v>143800</v>
      </c>
    </row>
    <row r="12" spans="1:8" s="28" customFormat="1" ht="30" customHeight="1">
      <c r="A12" s="99" t="s">
        <v>12</v>
      </c>
      <c r="B12" s="89"/>
      <c r="C12" s="30">
        <f>C10-C11</f>
        <v>-143800</v>
      </c>
    </row>
    <row r="13" spans="1:8" ht="30" customHeight="1">
      <c r="B13" s="32"/>
      <c r="C13" s="32"/>
    </row>
    <row r="14" spans="1:8" ht="30" customHeight="1">
      <c r="B14" s="32"/>
      <c r="C14" s="32"/>
    </row>
    <row r="15" spans="1:8" s="28" customFormat="1" ht="30" customHeight="1">
      <c r="A15" s="84" t="s">
        <v>13</v>
      </c>
      <c r="B15" s="85"/>
      <c r="C15" s="33"/>
    </row>
    <row r="16" spans="1:8" s="28" customFormat="1" ht="30" customHeight="1">
      <c r="A16" s="95" t="s">
        <v>14</v>
      </c>
      <c r="B16" s="89"/>
      <c r="C16" s="29">
        <f>C17*C18</f>
        <v>143800</v>
      </c>
    </row>
    <row r="17" spans="1:3" s="28" customFormat="1" ht="30" customHeight="1">
      <c r="A17" s="100" t="s">
        <v>15</v>
      </c>
      <c r="B17" s="97"/>
      <c r="C17" s="34">
        <f>'Hlavní objekt'!E14</f>
        <v>2876</v>
      </c>
    </row>
    <row r="18" spans="1:3" s="28" customFormat="1" ht="24" customHeight="1">
      <c r="A18" s="96" t="s">
        <v>16</v>
      </c>
      <c r="B18" s="97"/>
      <c r="C18" s="90">
        <v>50</v>
      </c>
    </row>
    <row r="19" spans="1:3" s="28" customFormat="1" ht="34.5" customHeight="1">
      <c r="A19" s="86" t="str">
        <f>"(minimální jednotková cena za štěrkopísek musí být ve stejné výši, nebo přesahující částku "&amp;MIN_CENA_STERKOPISEK&amp;" Kč/m³)"</f>
        <v>(minimální jednotková cena za štěrkopísek musí být ve stejné výši, nebo přesahující částku 50 Kč/m³)</v>
      </c>
      <c r="B19" s="87"/>
      <c r="C19" s="91"/>
    </row>
    <row r="20" spans="1:3" ht="30" customHeight="1"/>
    <row r="21" spans="1:3" ht="50.1" customHeight="1">
      <c r="A21" s="102" t="s">
        <v>17</v>
      </c>
      <c r="B21" s="103"/>
      <c r="C21" s="103"/>
    </row>
  </sheetData>
  <sheetProtection sheet="1"/>
  <mergeCells count="19">
    <mergeCell ref="B3:C3"/>
    <mergeCell ref="A11:B11"/>
    <mergeCell ref="A21:C21"/>
    <mergeCell ref="A1:C1"/>
    <mergeCell ref="B5:C5"/>
    <mergeCell ref="A19:B19"/>
    <mergeCell ref="A10:B10"/>
    <mergeCell ref="C18:C19"/>
    <mergeCell ref="B4:C4"/>
    <mergeCell ref="B2:C2"/>
    <mergeCell ref="A16:B16"/>
    <mergeCell ref="A18:B18"/>
    <mergeCell ref="B8:C8"/>
    <mergeCell ref="A12:B12"/>
    <mergeCell ref="A17:B17"/>
    <mergeCell ref="B9:C9"/>
    <mergeCell ref="B6:C6"/>
    <mergeCell ref="A15:B15"/>
    <mergeCell ref="B7:C7"/>
  </mergeCells>
  <dataValidations count="2">
    <dataValidation type="decimal" operator="greaterThanOrEqual" showInputMessage="1" showErrorMessage="1" errorTitle="Chyba" error="Cena je menší než minimální jednotková cena uvedená vlevo." promptTitle="Info" prompt="Jednotková cena musí větší nebo rovna minimální jednotkové ceně uvedené vlevo." sqref="C18:C19" xr:uid="{00000000-0002-0000-0000-000000000000}">
      <formula1>MIN_CENA_STERKOPISEK</formula1>
    </dataValidation>
    <dataValidation type="date" operator="greaterThan" showInputMessage="1" showErrorMessage="1" sqref="B8:C8" xr:uid="{00000000-0002-0000-0000-000001000000}">
      <formula1>45292</formula1>
    </dataValidation>
  </dataValidations>
  <printOptions horizontalCentered="1"/>
  <pageMargins left="0.39370078740157483" right="0.39370078740157483" top="0.78740157480314965" bottom="0.78740157480314965" header="0.31496062992125978" footer="0.31496062992125978"/>
  <pageSetup paperSize="9" orientation="portrait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"/>
  <sheetViews>
    <sheetView showGridLines="0" workbookViewId="0">
      <selection sqref="A1:G1"/>
    </sheetView>
  </sheetViews>
  <sheetFormatPr defaultColWidth="10.5" defaultRowHeight="12" customHeight="1"/>
  <cols>
    <col min="1" max="1" width="3.83203125" style="80" customWidth="1"/>
    <col min="2" max="2" width="15.5" style="67" customWidth="1"/>
    <col min="3" max="3" width="60.83203125" style="67" customWidth="1"/>
    <col min="4" max="4" width="5.5" style="67" customWidth="1"/>
    <col min="5" max="5" width="11.33203125" style="16" customWidth="1"/>
    <col min="6" max="6" width="13.33203125" style="69" customWidth="1"/>
    <col min="7" max="7" width="17.83203125" style="69" customWidth="1"/>
    <col min="8" max="9" width="10.5" style="73" customWidth="1"/>
    <col min="10" max="16384" width="10.5" style="73"/>
  </cols>
  <sheetData>
    <row r="1" spans="1:7" ht="27.75" customHeight="1">
      <c r="A1" s="82" t="s">
        <v>18</v>
      </c>
      <c r="B1" s="104"/>
      <c r="C1" s="104"/>
      <c r="D1" s="104"/>
      <c r="E1" s="105"/>
      <c r="F1" s="106"/>
      <c r="G1" s="106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238,400-239,600, Č.Budějovice - odstranění nánosů - OPŠ 09/2024 </v>
      </c>
    </row>
    <row r="3" spans="1:7" ht="13.5" customHeight="1">
      <c r="A3" s="2"/>
      <c r="B3" s="2"/>
      <c r="C3" s="2"/>
      <c r="D3" s="2"/>
      <c r="E3" s="2"/>
      <c r="F3" s="2"/>
      <c r="G3" s="2"/>
    </row>
    <row r="4" spans="1:7" ht="6.75" customHeight="1">
      <c r="A4" s="13"/>
      <c r="B4" s="14"/>
      <c r="C4" s="15"/>
      <c r="D4" s="14"/>
      <c r="F4" s="17"/>
      <c r="G4" s="1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18"/>
      <c r="B8" s="18"/>
      <c r="C8" s="18"/>
      <c r="D8" s="18"/>
      <c r="E8" s="18"/>
      <c r="F8" s="18"/>
    </row>
    <row r="9" spans="1:7" ht="28.5" customHeight="1">
      <c r="A9" s="19" t="s">
        <v>24</v>
      </c>
      <c r="B9" s="19" t="s">
        <v>25</v>
      </c>
      <c r="C9" s="19" t="s">
        <v>26</v>
      </c>
      <c r="D9" s="19" t="s">
        <v>27</v>
      </c>
      <c r="E9" s="19" t="s">
        <v>28</v>
      </c>
      <c r="F9" s="19" t="s">
        <v>29</v>
      </c>
      <c r="G9" s="19" t="s">
        <v>30</v>
      </c>
    </row>
    <row r="10" spans="1:7" ht="12.75" hidden="1" customHeight="1">
      <c r="A10" s="19" t="s">
        <v>31</v>
      </c>
      <c r="B10" s="19" t="s">
        <v>32</v>
      </c>
      <c r="C10" s="19" t="s">
        <v>33</v>
      </c>
      <c r="D10" s="19" t="s">
        <v>34</v>
      </c>
      <c r="E10" s="19" t="s">
        <v>35</v>
      </c>
      <c r="F10" s="19" t="s">
        <v>36</v>
      </c>
      <c r="G10" s="19" t="s">
        <v>37</v>
      </c>
    </row>
    <row r="11" spans="1:7" ht="5.25" customHeight="1">
      <c r="A11" s="18"/>
      <c r="B11" s="18"/>
      <c r="C11" s="18"/>
      <c r="D11" s="18"/>
      <c r="E11" s="18"/>
      <c r="F11" s="18"/>
      <c r="G11" s="18"/>
    </row>
    <row r="12" spans="1:7" ht="30.75" customHeight="1">
      <c r="A12" s="74"/>
      <c r="B12" s="75"/>
      <c r="C12" s="75"/>
      <c r="D12" s="75"/>
      <c r="E12" s="76"/>
      <c r="F12" s="77"/>
      <c r="G12" s="77"/>
    </row>
    <row r="13" spans="1:7" s="78" customFormat="1" ht="28.5" customHeight="1">
      <c r="A13" s="74"/>
      <c r="B13" s="75" t="s">
        <v>38</v>
      </c>
      <c r="C13" s="75" t="s">
        <v>39</v>
      </c>
      <c r="D13" s="75"/>
      <c r="E13" s="76"/>
      <c r="F13" s="77"/>
      <c r="G13" s="77">
        <f>SUM(G14:G15)</f>
        <v>0</v>
      </c>
    </row>
    <row r="14" spans="1:7" ht="13.5" customHeight="1">
      <c r="A14" s="79">
        <v>1</v>
      </c>
      <c r="B14" s="45" t="s">
        <v>40</v>
      </c>
      <c r="C14" s="49" t="s">
        <v>41</v>
      </c>
      <c r="D14" s="45" t="s">
        <v>42</v>
      </c>
      <c r="E14" s="64">
        <v>1</v>
      </c>
      <c r="F14" s="65"/>
      <c r="G14" s="65">
        <f>'Hlavní objekt'!G12</f>
        <v>0</v>
      </c>
    </row>
    <row r="15" spans="1:7" ht="13.5" customHeight="1">
      <c r="A15" s="79">
        <v>2</v>
      </c>
      <c r="B15" s="45" t="s">
        <v>43</v>
      </c>
      <c r="C15" s="49" t="s">
        <v>44</v>
      </c>
      <c r="D15" s="45" t="s">
        <v>42</v>
      </c>
      <c r="E15" s="64">
        <v>1</v>
      </c>
      <c r="F15" s="65"/>
      <c r="G15" s="65">
        <f>'Vedlejší náklady'!G12</f>
        <v>0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5" fitToHeight="100" orientation="portrait" blackAndWhite="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"/>
  <sheetViews>
    <sheetView showGridLines="0" workbookViewId="0">
      <pane ySplit="11" topLeftCell="A12" activePane="bottomLeft" state="frozenSplit"/>
      <selection pane="bottomLeft" activeCell="G20" sqref="G20"/>
      <selection activeCell="H20" sqref="H20"/>
    </sheetView>
  </sheetViews>
  <sheetFormatPr defaultColWidth="10.5" defaultRowHeight="12" customHeight="1"/>
  <cols>
    <col min="1" max="1" width="3.83203125" style="71" customWidth="1"/>
    <col min="2" max="2" width="15.5" style="54" customWidth="1"/>
    <col min="3" max="3" width="60.83203125" style="54" customWidth="1"/>
    <col min="4" max="4" width="5.5" style="54" customWidth="1"/>
    <col min="5" max="5" width="11.33203125" style="55" customWidth="1"/>
    <col min="6" max="6" width="13.33203125" style="56" customWidth="1"/>
    <col min="7" max="7" width="17.83203125" style="56" customWidth="1"/>
    <col min="8" max="9" width="10.5" style="35" customWidth="1"/>
    <col min="10" max="16384" width="10.5" style="35"/>
  </cols>
  <sheetData>
    <row r="1" spans="1:7" ht="27.75" customHeight="1">
      <c r="A1" s="82" t="s">
        <v>45</v>
      </c>
      <c r="B1" s="107"/>
      <c r="C1" s="107"/>
      <c r="D1" s="107"/>
      <c r="E1" s="108"/>
      <c r="F1" s="109"/>
      <c r="G1" s="109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238,400-239,600, Č.Budějovice - odstranění nánosů - OPŠ 09/2024 </v>
      </c>
    </row>
    <row r="3" spans="1:7" ht="13.5" customHeight="1">
      <c r="A3" s="2"/>
      <c r="B3" s="2"/>
      <c r="C3" s="1"/>
      <c r="D3" s="1"/>
      <c r="E3" s="1"/>
      <c r="F3" s="1"/>
      <c r="G3" s="1"/>
    </row>
    <row r="4" spans="1:7" ht="6.75" customHeight="1">
      <c r="A4" s="10"/>
      <c r="B4" s="5"/>
      <c r="C4" s="11"/>
      <c r="D4" s="11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" customHeight="1" thickBot="1">
      <c r="A8" s="8"/>
      <c r="B8" s="8"/>
      <c r="C8" s="8"/>
      <c r="D8" s="8"/>
      <c r="E8" s="8"/>
      <c r="F8" s="8"/>
      <c r="G8" s="8"/>
    </row>
    <row r="9" spans="1:7" ht="25.5" customHeight="1" thickBot="1">
      <c r="A9" s="12" t="s">
        <v>24</v>
      </c>
      <c r="B9" s="12" t="s">
        <v>25</v>
      </c>
      <c r="C9" s="12" t="s">
        <v>26</v>
      </c>
      <c r="D9" s="12" t="s">
        <v>27</v>
      </c>
      <c r="E9" s="12" t="s">
        <v>28</v>
      </c>
      <c r="F9" s="12" t="s">
        <v>29</v>
      </c>
      <c r="G9" s="12" t="s">
        <v>30</v>
      </c>
    </row>
    <row r="10" spans="1:7" ht="12.75" hidden="1" customHeight="1" thickBot="1">
      <c r="A10" s="12" t="s">
        <v>31</v>
      </c>
      <c r="B10" s="12" t="s">
        <v>33</v>
      </c>
      <c r="C10" s="12" t="s">
        <v>34</v>
      </c>
      <c r="D10" s="12" t="s">
        <v>35</v>
      </c>
      <c r="E10" s="12" t="s">
        <v>36</v>
      </c>
      <c r="F10" s="12" t="s">
        <v>37</v>
      </c>
      <c r="G10" s="12" t="s">
        <v>46</v>
      </c>
    </row>
    <row r="11" spans="1:7" ht="4.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58"/>
      <c r="B12" s="40" t="s">
        <v>47</v>
      </c>
      <c r="C12" s="40" t="s">
        <v>48</v>
      </c>
      <c r="D12" s="40"/>
      <c r="E12" s="41"/>
      <c r="F12" s="42"/>
      <c r="G12" s="42">
        <f>G13</f>
        <v>0</v>
      </c>
    </row>
    <row r="13" spans="1:7" ht="28.5" customHeight="1">
      <c r="A13" s="59"/>
      <c r="B13" s="60" t="s">
        <v>31</v>
      </c>
      <c r="C13" s="60" t="s">
        <v>49</v>
      </c>
      <c r="D13" s="60"/>
      <c r="E13" s="61"/>
      <c r="F13" s="62"/>
      <c r="G13" s="62">
        <f>SUM(G14)</f>
        <v>0</v>
      </c>
    </row>
    <row r="14" spans="1:7" s="26" customFormat="1" ht="20.45" customHeight="1">
      <c r="A14" s="63">
        <v>1</v>
      </c>
      <c r="B14" s="45" t="s">
        <v>38</v>
      </c>
      <c r="C14" s="45" t="s">
        <v>50</v>
      </c>
      <c r="D14" s="45" t="s">
        <v>51</v>
      </c>
      <c r="E14" s="64">
        <v>2876</v>
      </c>
      <c r="F14" s="72">
        <v>0</v>
      </c>
      <c r="G14" s="65">
        <f>E14*F14</f>
        <v>0</v>
      </c>
    </row>
    <row r="15" spans="1:7" s="26" customFormat="1" ht="10.5" customHeight="1">
      <c r="A15" s="66"/>
      <c r="B15" s="67"/>
      <c r="C15" s="68" t="s">
        <v>52</v>
      </c>
      <c r="D15" s="67"/>
      <c r="E15" s="16"/>
      <c r="F15" s="69"/>
      <c r="G15" s="69"/>
    </row>
    <row r="16" spans="1:7" ht="20.100000000000001" customHeight="1">
      <c r="A16" s="70"/>
      <c r="B16" s="50"/>
      <c r="C16" s="81" t="s">
        <v>53</v>
      </c>
      <c r="D16" s="50"/>
      <c r="E16" s="51"/>
      <c r="F16" s="52"/>
      <c r="G16" s="52"/>
    </row>
    <row r="17" spans="3:3" ht="29.25" customHeight="1">
      <c r="C17" s="81" t="s">
        <v>54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5" fitToHeight="100" orientation="portrait" blackAndWhite="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showGridLines="0" tabSelected="1" workbookViewId="0">
      <selection activeCell="G24" sqref="G24"/>
    </sheetView>
  </sheetViews>
  <sheetFormatPr defaultColWidth="10.5" defaultRowHeight="12" customHeight="1"/>
  <cols>
    <col min="1" max="1" width="3.83203125" style="53" customWidth="1"/>
    <col min="2" max="2" width="15.5" style="54" customWidth="1"/>
    <col min="3" max="3" width="60.83203125" style="54" customWidth="1"/>
    <col min="4" max="4" width="5.5" style="54" customWidth="1"/>
    <col min="5" max="5" width="11.33203125" style="55" customWidth="1"/>
    <col min="6" max="6" width="13.33203125" style="56" customWidth="1"/>
    <col min="7" max="7" width="18.33203125" style="56" customWidth="1"/>
    <col min="8" max="9" width="10.5" style="35" customWidth="1"/>
    <col min="10" max="16384" width="10.5" style="35"/>
  </cols>
  <sheetData>
    <row r="1" spans="1:7" ht="27.75" customHeight="1">
      <c r="A1" s="82" t="s">
        <v>55</v>
      </c>
      <c r="B1" s="107"/>
      <c r="C1" s="107"/>
      <c r="D1" s="107"/>
      <c r="E1" s="108"/>
      <c r="F1" s="109"/>
      <c r="G1" s="109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238,400-239,600, Č.Budějovice - odstranění nánosů - OPŠ 09/2024 </v>
      </c>
    </row>
    <row r="3" spans="1:7" ht="13.5" customHeight="1">
      <c r="A3" s="2"/>
      <c r="B3" s="1"/>
      <c r="C3" s="2"/>
      <c r="D3" s="1"/>
      <c r="E3" s="1"/>
      <c r="F3" s="1"/>
      <c r="G3" s="1"/>
    </row>
    <row r="4" spans="1:7" ht="6.75" customHeight="1">
      <c r="A4" s="3"/>
      <c r="B4" s="4"/>
      <c r="C4" s="5"/>
      <c r="D4" s="4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8"/>
      <c r="B8" s="8"/>
      <c r="C8" s="8"/>
      <c r="D8" s="8"/>
      <c r="E8" s="8"/>
      <c r="F8" s="8"/>
      <c r="G8" s="8"/>
    </row>
    <row r="9" spans="1:7" ht="28.5" customHeight="1">
      <c r="A9" s="9" t="s">
        <v>24</v>
      </c>
      <c r="B9" s="9" t="s">
        <v>25</v>
      </c>
      <c r="C9" s="9" t="s">
        <v>26</v>
      </c>
      <c r="D9" s="9" t="s">
        <v>27</v>
      </c>
      <c r="E9" s="9" t="s">
        <v>28</v>
      </c>
      <c r="F9" s="9" t="s">
        <v>29</v>
      </c>
      <c r="G9" s="9" t="s">
        <v>30</v>
      </c>
    </row>
    <row r="10" spans="1:7" ht="12.75" hidden="1" customHeight="1">
      <c r="A10" s="9" t="s">
        <v>31</v>
      </c>
      <c r="B10" s="9" t="s">
        <v>32</v>
      </c>
      <c r="C10" s="9" t="s">
        <v>33</v>
      </c>
      <c r="D10" s="9" t="s">
        <v>34</v>
      </c>
      <c r="E10" s="9" t="s">
        <v>35</v>
      </c>
      <c r="F10" s="9" t="s">
        <v>36</v>
      </c>
      <c r="G10" s="9" t="s">
        <v>37</v>
      </c>
    </row>
    <row r="11" spans="1:7" ht="5.2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39"/>
      <c r="B12" s="40" t="s">
        <v>56</v>
      </c>
      <c r="C12" s="40" t="s">
        <v>44</v>
      </c>
      <c r="D12" s="40"/>
      <c r="E12" s="41"/>
      <c r="F12" s="42"/>
      <c r="G12" s="42">
        <f>SUM(G13:G18)</f>
        <v>0</v>
      </c>
    </row>
    <row r="13" spans="1:7" ht="80.45" customHeight="1">
      <c r="A13" s="43">
        <v>1</v>
      </c>
      <c r="B13" s="44" t="s">
        <v>40</v>
      </c>
      <c r="C13" s="45" t="s">
        <v>57</v>
      </c>
      <c r="D13" s="44" t="s">
        <v>42</v>
      </c>
      <c r="E13" s="46">
        <v>1</v>
      </c>
      <c r="F13" s="57">
        <v>0</v>
      </c>
      <c r="G13" s="47">
        <f t="shared" ref="G13:G18" si="0">E13*F13</f>
        <v>0</v>
      </c>
    </row>
    <row r="14" spans="1:7" ht="40.5" customHeight="1">
      <c r="A14" s="43">
        <v>2</v>
      </c>
      <c r="B14" s="48" t="s">
        <v>58</v>
      </c>
      <c r="C14" s="45" t="s">
        <v>59</v>
      </c>
      <c r="D14" s="44" t="s">
        <v>42</v>
      </c>
      <c r="E14" s="46">
        <v>1</v>
      </c>
      <c r="F14" s="57">
        <v>0</v>
      </c>
      <c r="G14" s="47">
        <f t="shared" si="0"/>
        <v>0</v>
      </c>
    </row>
    <row r="15" spans="1:7" ht="20.45" customHeight="1">
      <c r="A15" s="43">
        <v>3</v>
      </c>
      <c r="B15" s="48" t="s">
        <v>60</v>
      </c>
      <c r="C15" s="45" t="s">
        <v>61</v>
      </c>
      <c r="D15" s="44" t="s">
        <v>42</v>
      </c>
      <c r="E15" s="46">
        <v>1</v>
      </c>
      <c r="F15" s="57">
        <v>0</v>
      </c>
      <c r="G15" s="47">
        <f t="shared" si="0"/>
        <v>0</v>
      </c>
    </row>
    <row r="16" spans="1:7" ht="10.5" customHeight="1">
      <c r="A16" s="43">
        <v>4</v>
      </c>
      <c r="B16" s="48" t="s">
        <v>62</v>
      </c>
      <c r="C16" s="49" t="s">
        <v>63</v>
      </c>
      <c r="D16" s="44" t="s">
        <v>42</v>
      </c>
      <c r="E16" s="46">
        <v>1</v>
      </c>
      <c r="F16" s="57">
        <v>0</v>
      </c>
      <c r="G16" s="47">
        <f t="shared" si="0"/>
        <v>0</v>
      </c>
    </row>
    <row r="17" spans="1:7" ht="10.5" customHeight="1">
      <c r="A17" s="43">
        <v>5</v>
      </c>
      <c r="B17" s="48" t="s">
        <v>64</v>
      </c>
      <c r="C17" s="49" t="s">
        <v>65</v>
      </c>
      <c r="D17" s="44" t="s">
        <v>42</v>
      </c>
      <c r="E17" s="46">
        <v>1</v>
      </c>
      <c r="F17" s="57">
        <v>0</v>
      </c>
      <c r="G17" s="47">
        <f t="shared" si="0"/>
        <v>0</v>
      </c>
    </row>
    <row r="18" spans="1:7" ht="12" customHeight="1">
      <c r="A18" s="43">
        <v>6</v>
      </c>
      <c r="B18" s="48" t="s">
        <v>66</v>
      </c>
      <c r="C18" s="49" t="s">
        <v>67</v>
      </c>
      <c r="D18" s="44" t="s">
        <v>42</v>
      </c>
      <c r="E18" s="46">
        <v>1</v>
      </c>
      <c r="F18" s="57">
        <v>0</v>
      </c>
      <c r="G18" s="47">
        <f t="shared" si="0"/>
        <v>0</v>
      </c>
    </row>
  </sheetData>
  <sheetProtection sheet="1"/>
  <mergeCells count="1">
    <mergeCell ref="A1:G1"/>
  </mergeCells>
  <pageMargins left="0.39370079040527339" right="0.39370079040527339" top="0.7874015808105469" bottom="0.7874015808105469" header="0" footer="0"/>
  <pageSetup paperSize="9" scale="93" fitToHeight="100" orientation="portrait" blackAndWhite="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"/>
  <sheetViews>
    <sheetView workbookViewId="0">
      <selection activeCell="I49" sqref="I49"/>
    </sheetView>
  </sheetViews>
  <sheetFormatPr defaultColWidth="9.33203125" defaultRowHeight="10.5"/>
  <cols>
    <col min="1" max="1" width="18.5" style="24" bestFit="1" customWidth="1"/>
    <col min="2" max="3" width="9.33203125" style="24" customWidth="1"/>
    <col min="4" max="16384" width="9.33203125" style="24"/>
  </cols>
  <sheetData>
    <row r="1" spans="1:2">
      <c r="A1" t="s">
        <v>68</v>
      </c>
      <c r="B1">
        <v>50</v>
      </c>
    </row>
  </sheetData>
  <sheetProtection sheet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5249C1-9EBC-41A8-B979-62E53E7A72C0}"/>
</file>

<file path=customXml/itemProps2.xml><?xml version="1.0" encoding="utf-8"?>
<ds:datastoreItem xmlns:ds="http://schemas.openxmlformats.org/officeDocument/2006/customXml" ds:itemID="{21A42D1B-A1AE-441E-95F1-455B55EE1247}"/>
</file>

<file path=customXml/itemProps3.xml><?xml version="1.0" encoding="utf-8"?>
<ds:datastoreItem xmlns:ds="http://schemas.openxmlformats.org/officeDocument/2006/customXml" ds:itemID="{12C67BD2-2C4A-4DCF-817F-7ED8BF89D561}"/>
</file>

<file path=customXml/itemProps4.xml><?xml version="1.0" encoding="utf-8"?>
<ds:datastoreItem xmlns:ds="http://schemas.openxmlformats.org/officeDocument/2006/customXml" ds:itemID="{3B835B00-CD8B-4B68-84EC-94CF8E9C09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Pavel</dc:creator>
  <cp:keywords/>
  <dc:description/>
  <cp:lastModifiedBy>Bušek Jan</cp:lastModifiedBy>
  <cp:revision/>
  <dcterms:created xsi:type="dcterms:W3CDTF">2021-05-28T07:01:18Z</dcterms:created>
  <dcterms:modified xsi:type="dcterms:W3CDTF">2025-01-13T11:12:51Z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1ff81a79-28cc-402e-9fed-64575fa6fe11</vt:lpwstr>
  </property>
  <property fmtid="{D5CDD505-2E9C-101B-9397-08002B2CF9AE}" pid="4" name="MediaServiceImageTags">
    <vt:lpwstr/>
  </property>
  <property fmtid="{D5CDD505-2E9C-101B-9397-08002B2CF9AE}" pid="5" name="Order">
    <vt:r8>193400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Odkazdoaplikace">
    <vt:lpwstr>, </vt:lpwstr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